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S:\Backup\Folha de Pagamento\Contábil - Conversores\Detalhamento Conversores\"/>
    </mc:Choice>
  </mc:AlternateContent>
  <xr:revisionPtr revIDLastSave="0" documentId="13_ncr:1_{6A6775C1-45A2-4E4A-9E9D-C822A8B9C8B3}" xr6:coauthVersionLast="36" xr6:coauthVersionMax="36" xr10:uidLastSave="{00000000-0000-0000-0000-000000000000}"/>
  <bookViews>
    <workbookView xWindow="0" yWindow="0" windowWidth="20490" windowHeight="7545" activeTab="1" xr2:uid="{00000000-000D-0000-FFFF-FFFF00000000}"/>
  </bookViews>
  <sheets>
    <sheet name="TOTVS Protheus- vazia" sheetId="7" r:id="rId1"/>
    <sheet name="Protheus" sheetId="23" r:id="rId2"/>
    <sheet name="Parâmetros" sheetId="1" r:id="rId3"/>
    <sheet name="Orçamentos para Novos Layouts" sheetId="17" r:id="rId4"/>
  </sheets>
  <externalReferences>
    <externalReference r:id="rId5"/>
    <externalReference r:id="rId6"/>
  </externalReferences>
  <definedNames>
    <definedName name="LayoutArqcon">Parâmetros!$A$2:$A$3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23" l="1"/>
  <c r="C39" i="23"/>
  <c r="D15" i="23" l="1"/>
  <c r="D15" i="7" l="1"/>
  <c r="H9" i="17" l="1"/>
  <c r="H8" i="17"/>
  <c r="H7" i="17"/>
  <c r="H6" i="17"/>
  <c r="H5" i="17"/>
  <c r="H4" i="17"/>
  <c r="H3" i="17"/>
  <c r="H2" i="17"/>
  <c r="E36" i="7" l="1"/>
  <c r="D36" i="7"/>
  <c r="E35" i="7"/>
  <c r="D35" i="7"/>
  <c r="E34" i="7"/>
  <c r="D34" i="7"/>
  <c r="E33" i="7"/>
  <c r="D33" i="7"/>
  <c r="E32" i="7"/>
  <c r="D32" i="7"/>
  <c r="E31" i="7"/>
  <c r="D31" i="7"/>
  <c r="E30" i="7"/>
  <c r="D30" i="7"/>
  <c r="E29" i="7"/>
  <c r="D29" i="7"/>
  <c r="E28" i="7"/>
  <c r="D28" i="7"/>
  <c r="E27" i="7"/>
  <c r="D27" i="7"/>
  <c r="E26" i="7"/>
  <c r="D26" i="7"/>
  <c r="E25" i="7"/>
  <c r="D25" i="7"/>
  <c r="E24" i="7"/>
  <c r="D24" i="7"/>
  <c r="E23" i="7"/>
  <c r="D23" i="7"/>
  <c r="E37" i="7"/>
  <c r="D37" i="7"/>
</calcChain>
</file>

<file path=xl/sharedStrings.xml><?xml version="1.0" encoding="utf-8"?>
<sst xmlns="http://schemas.openxmlformats.org/spreadsheetml/2006/main" count="215" uniqueCount="118">
  <si>
    <t>Layout 1</t>
  </si>
  <si>
    <t>Layout 2</t>
  </si>
  <si>
    <t>Tamanho Fixo</t>
  </si>
  <si>
    <t>Virgulas</t>
  </si>
  <si>
    <t>Ponto e Virgula</t>
  </si>
  <si>
    <t>Pipe</t>
  </si>
  <si>
    <t>Valor FIXO</t>
  </si>
  <si>
    <t>Credito</t>
  </si>
  <si>
    <t>Débito</t>
  </si>
  <si>
    <t>Ambos</t>
  </si>
  <si>
    <t>Regra para Nome do Arquivo:</t>
  </si>
  <si>
    <t>Escolha do usuário</t>
  </si>
  <si>
    <t>"Nome do programa".txt</t>
  </si>
  <si>
    <t>Outra regra</t>
  </si>
  <si>
    <t>Tipo de Registro</t>
  </si>
  <si>
    <t>Informação</t>
  </si>
  <si>
    <t>Valor Fixo</t>
  </si>
  <si>
    <t>Posição Inicial</t>
  </si>
  <si>
    <t>Posição Final</t>
  </si>
  <si>
    <t>Regra</t>
  </si>
  <si>
    <t>Regra de Geração</t>
  </si>
  <si>
    <t>1 a 4</t>
  </si>
  <si>
    <t>Codigo da Empresa</t>
  </si>
  <si>
    <t>Unidade ou Brancos  ou Estabelecimento</t>
  </si>
  <si>
    <t>5 a 8</t>
  </si>
  <si>
    <t>13 a 32</t>
  </si>
  <si>
    <t>33 a 35</t>
  </si>
  <si>
    <t>36 a 75</t>
  </si>
  <si>
    <t>85 a 104</t>
  </si>
  <si>
    <t>105 a 124</t>
  </si>
  <si>
    <t>125 a 128</t>
  </si>
  <si>
    <t>130 a 144</t>
  </si>
  <si>
    <t xml:space="preserve">5 a 8 e 9 a 12(est) </t>
  </si>
  <si>
    <t>9 a 12</t>
  </si>
  <si>
    <t>13 a 16</t>
  </si>
  <si>
    <t>17 a 32</t>
  </si>
  <si>
    <t>39 a 41</t>
  </si>
  <si>
    <t>42 a 73</t>
  </si>
  <si>
    <t>94 a 113</t>
  </si>
  <si>
    <t>114 a 117</t>
  </si>
  <si>
    <t>119 a 133</t>
  </si>
  <si>
    <t>Classificação Contabil - 4 digitos</t>
  </si>
  <si>
    <t>Classificação Contábil Estendida</t>
  </si>
  <si>
    <t>33 a 38 (AAMMDD)</t>
  </si>
  <si>
    <t>77 a  84 (AAAAMMDD)</t>
  </si>
  <si>
    <t>Data do Lancamento</t>
  </si>
  <si>
    <t>Item Contábil</t>
  </si>
  <si>
    <t>Descrição do Item Contabil</t>
  </si>
  <si>
    <t>74  93</t>
  </si>
  <si>
    <t>Histórico Padrão</t>
  </si>
  <si>
    <t>Conta Devedora</t>
  </si>
  <si>
    <t>Conta Credora</t>
  </si>
  <si>
    <t>Valor Negativo/Branco</t>
  </si>
  <si>
    <t>Valor do Lançamento</t>
  </si>
  <si>
    <t>Tipo de Item (1- Contábil 2- Estatístico)</t>
  </si>
  <si>
    <t>Classificação Contabil - +4 dígitos</t>
  </si>
  <si>
    <t>135 a 42</t>
  </si>
  <si>
    <t>145 a 152</t>
  </si>
  <si>
    <t>143 a 162</t>
  </si>
  <si>
    <t>153 a 172</t>
  </si>
  <si>
    <t>Código Auxiliar do Estabelecimento</t>
  </si>
  <si>
    <t>Arquivo Único</t>
  </si>
  <si>
    <t>Sim</t>
  </si>
  <si>
    <t>Não</t>
  </si>
  <si>
    <t>Empresa/Estabelecimento</t>
  </si>
  <si>
    <t>Empresa</t>
  </si>
  <si>
    <t>Gerar Por</t>
  </si>
  <si>
    <t>Gravar código auxiliar estabelecimento</t>
  </si>
  <si>
    <t>Cliente</t>
  </si>
  <si>
    <t>Data Solicitação</t>
  </si>
  <si>
    <t>Valor Sequencial</t>
  </si>
  <si>
    <t>Uiliza Class Contábeis +4 digitos</t>
  </si>
  <si>
    <t>Header</t>
  </si>
  <si>
    <t>FOLHA_MMAAAA.txt</t>
  </si>
  <si>
    <t>Tem regra de totalização de registros</t>
  </si>
  <si>
    <t>Tem Header no arquivo</t>
  </si>
  <si>
    <t>Tipo de Registros</t>
  </si>
  <si>
    <t>Analise</t>
  </si>
  <si>
    <t>Desenvolvimento</t>
  </si>
  <si>
    <t>Testes</t>
  </si>
  <si>
    <t>Total</t>
  </si>
  <si>
    <t>1 registro do arqcon -&gt; 1 registro com débito/crédito juntos</t>
  </si>
  <si>
    <t>1 registro de arqcon -&gt; 1 registro com débito e 1 registro com credito</t>
  </si>
  <si>
    <t>passar para análise</t>
  </si>
  <si>
    <t>Prazao padrão: 60 dias</t>
  </si>
  <si>
    <t>Nome do programa conversor:</t>
  </si>
  <si>
    <t>Layout Metadados:</t>
  </si>
  <si>
    <t>Tipo de separador de registros:</t>
  </si>
  <si>
    <t>Arquivo único:</t>
  </si>
  <si>
    <t>Observações:</t>
  </si>
  <si>
    <t>Parametros de geração do RHARQCON:</t>
  </si>
  <si>
    <t>Empresa/Unidade</t>
  </si>
  <si>
    <t>Clientes programa original:</t>
  </si>
  <si>
    <t>Usuário:</t>
  </si>
  <si>
    <t>Senha:</t>
  </si>
  <si>
    <t>9017</t>
  </si>
  <si>
    <t>9042</t>
  </si>
  <si>
    <t>DD/MM/AA</t>
  </si>
  <si>
    <t>003</t>
  </si>
  <si>
    <t>Salarios - Tributaveis</t>
  </si>
  <si>
    <t>Branco</t>
  </si>
  <si>
    <t>000000000</t>
  </si>
  <si>
    <t>Valor sem separador</t>
  </si>
  <si>
    <t>Gravar a Descrição do Item Contábil</t>
  </si>
  <si>
    <t>Consultor</t>
  </si>
  <si>
    <t>Regra de Geração  ao P&amp;D</t>
  </si>
  <si>
    <t>Gravar Fixo 003</t>
  </si>
  <si>
    <t>Gravar um Branco</t>
  </si>
  <si>
    <t>Gravar a Data no Formato DD/MM/AA</t>
  </si>
  <si>
    <t>Gravar Branco</t>
  </si>
  <si>
    <t xml:space="preserve">Informar a o Centro de Cusot na classificação Contábil Estrendida </t>
  </si>
  <si>
    <t>Exemplo</t>
  </si>
  <si>
    <t>Conta Devedora Aalinhado a Esquerda;</t>
  </si>
  <si>
    <t>Conta Credora Alinhado a Esquerda;</t>
  </si>
  <si>
    <t>Somente se o 1º dígito da conta a Débito for maior que 2, caso contrário, gravar brancos. Alinhado a Esquerda;</t>
  </si>
  <si>
    <t>Somente se o 1º dígito da conta a Crédito for maior que 2, caso contrário, gravar brancos. Alinhado a Esquerda;</t>
  </si>
  <si>
    <t>Marel Brasil</t>
  </si>
  <si>
    <t>RHPECONPROTHEUS4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</si>
</sst>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0" borderId="0" xfId="0" applyNumberFormat="1"/>
    <xf numFmtId="0" fontId="0" fillId="0" borderId="1" xfId="0" applyBorder="1"/>
    <xf numFmtId="0" fontId="0" fillId="4" borderId="1" xfId="0" applyFill="1" applyBorder="1"/>
    <xf numFmtId="0" fontId="0" fillId="3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3" borderId="0" xfId="0" applyFill="1" applyBorder="1"/>
    <xf numFmtId="0" fontId="1" fillId="0" borderId="1" xfId="0" applyFont="1" applyBorder="1"/>
    <xf numFmtId="0" fontId="1" fillId="0" borderId="0" xfId="0" applyFont="1" applyBorder="1"/>
    <xf numFmtId="0" fontId="0" fillId="0" borderId="0" xfId="0" applyBorder="1"/>
    <xf numFmtId="0" fontId="0" fillId="0" borderId="1" xfId="0" applyBorder="1" applyAlignment="1">
      <alignment wrapText="1"/>
    </xf>
    <xf numFmtId="0" fontId="0" fillId="0" borderId="0" xfId="0" applyFont="1" applyAlignment="1">
      <alignment horizontal="left"/>
    </xf>
    <xf numFmtId="0" fontId="0" fillId="0" borderId="0" xfId="0" applyFont="1"/>
    <xf numFmtId="0" fontId="0" fillId="0" borderId="1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left"/>
    </xf>
    <xf numFmtId="0" fontId="0" fillId="6" borderId="0" xfId="0" applyFill="1" applyBorder="1"/>
    <xf numFmtId="0" fontId="0" fillId="0" borderId="2" xfId="0" applyFont="1" applyBorder="1" applyAlignment="1"/>
    <xf numFmtId="0" fontId="0" fillId="0" borderId="0" xfId="0" applyFont="1" applyBorder="1" applyAlignment="1">
      <alignment horizontal="left" wrapText="1"/>
    </xf>
    <xf numFmtId="14" fontId="0" fillId="0" borderId="0" xfId="0" applyNumberFormat="1" applyFont="1" applyBorder="1" applyAlignment="1">
      <alignment horizontal="left"/>
    </xf>
    <xf numFmtId="0" fontId="0" fillId="2" borderId="3" xfId="0" applyFill="1" applyBorder="1"/>
    <xf numFmtId="0" fontId="0" fillId="4" borderId="0" xfId="0" applyFill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/>
    <xf numFmtId="49" fontId="0" fillId="0" borderId="0" xfId="0" applyNumberFormat="1"/>
    <xf numFmtId="0" fontId="0" fillId="0" borderId="0" xfId="0" applyNumberFormat="1" applyAlignment="1">
      <alignment horizontal="left"/>
    </xf>
    <xf numFmtId="0" fontId="2" fillId="0" borderId="0" xfId="0" applyFont="1"/>
    <xf numFmtId="0" fontId="0" fillId="0" borderId="1" xfId="0" applyFont="1" applyBorder="1" applyAlignment="1">
      <alignment horizontal="left"/>
    </xf>
    <xf numFmtId="0" fontId="0" fillId="0" borderId="0" xfId="0" applyAlignment="1">
      <alignment vertical="justify"/>
    </xf>
    <xf numFmtId="49" fontId="0" fillId="0" borderId="0" xfId="0" applyNumberFormat="1" applyAlignment="1">
      <alignment horizontal="left"/>
    </xf>
    <xf numFmtId="0" fontId="1" fillId="4" borderId="0" xfId="0" applyFont="1" applyFill="1" applyBorder="1"/>
    <xf numFmtId="0" fontId="0" fillId="0" borderId="1" xfId="0" applyFont="1" applyBorder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</dxf>
    <dxf>
      <alignment horizontal="general" vertical="justify" textRotation="0" wrapText="0" indent="0" justifyLastLine="0" shrinkToFit="0" readingOrder="0"/>
    </dxf>
    <dxf>
      <alignment horizontal="general" vertical="justify" textRotation="0" wrapText="0" indent="0" justifyLastLine="0" shrinkToFit="0" readingOrder="0"/>
    </dxf>
    <dxf>
      <numFmt numFmtId="0" formatCode="General"/>
    </dxf>
    <dxf>
      <numFmt numFmtId="0" formatCode="General"/>
    </dxf>
    <dxf>
      <fill>
        <patternFill>
          <bgColor rgb="FFFFC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0" formatCode="General"/>
    </dxf>
    <dxf>
      <numFmt numFmtId="0" formatCode="General"/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onica%20de%20Cesaro\integra&#231;&#227;o%20contabil\Integra&#231;&#227;o%20Cont&#225;bil%20-%20Softra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onica%20de%20Cesaro\integra&#231;&#227;o%20contabil\Integra&#231;&#227;o%20Cont&#225;bil%20-%20TOTVS%20-%20Protheu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âmetro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âmetros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ela2468" displayName="Tabela2468" ref="A22:F38" totalsRowShown="0">
  <autoFilter ref="A22:F38" xr:uid="{00000000-0009-0000-0100-000007000000}"/>
  <tableColumns count="6">
    <tableColumn id="1" xr3:uid="{00000000-0010-0000-0000-000001000000}" name="Tipo de Registro"/>
    <tableColumn id="2" xr3:uid="{00000000-0010-0000-0000-000002000000}" name="Informação"/>
    <tableColumn id="3" xr3:uid="{00000000-0010-0000-0000-000003000000}" name="Valor Fixo" dataDxfId="12" totalsRowDxfId="11">
      <calculatedColumnFormula>IF(Tabela2468[[#This Row],[Informação]]="Valor FIXO","Informe valor"," ")</calculatedColumnFormula>
    </tableColumn>
    <tableColumn id="4" xr3:uid="{00000000-0010-0000-0000-000004000000}" name="Posição Inicial">
      <calculatedColumnFormula>IF(#REF!="Tamanho Fixo","Informe Posição Inicial"," ")</calculatedColumnFormula>
    </tableColumn>
    <tableColumn id="5" xr3:uid="{00000000-0010-0000-0000-000005000000}" name="Posição Final">
      <calculatedColumnFormula>IF(#REF!="Tamanho Fixo","Informe Posição Final"," ")</calculatedColumnFormula>
    </tableColumn>
    <tableColumn id="6" xr3:uid="{00000000-0010-0000-0000-000006000000}" name="Regra de Geração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1000000}" name="Tabela479" displayName="Tabela479" ref="A17:C20" totalsRowShown="0">
  <autoFilter ref="A17:C20" xr:uid="{00000000-0009-0000-0100-000008000000}"/>
  <tableColumns count="3">
    <tableColumn id="1" xr3:uid="{00000000-0010-0000-0100-000001000000}" name="Cliente" dataDxfId="10"/>
    <tableColumn id="2" xr3:uid="{00000000-0010-0000-0100-000002000000}" name="Regra" dataDxfId="9"/>
    <tableColumn id="3" xr3:uid="{00000000-0010-0000-0100-000003000000}" name="Data Solicitação" dataDxfId="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246824" displayName="Tabela246824" ref="A21:G41" totalsRowShown="0">
  <autoFilter ref="A21:G41" xr:uid="{00000000-0009-0000-0100-000003000000}"/>
  <tableColumns count="7">
    <tableColumn id="1" xr3:uid="{00000000-0010-0000-0200-000001000000}" name="Tipo de Registro"/>
    <tableColumn id="2" xr3:uid="{00000000-0010-0000-0200-000002000000}" name="Informação"/>
    <tableColumn id="3" xr3:uid="{00000000-0010-0000-0200-000003000000}" name="Exemplo" dataDxfId="6" totalsRowDxfId="5">
      <calculatedColumnFormula>IF(Tabela246824[[#This Row],[Informação]]="Valor FIXO","Informe valor"," ")</calculatedColumnFormula>
    </tableColumn>
    <tableColumn id="4" xr3:uid="{00000000-0010-0000-0200-000004000000}" name="Posição Inicial">
      <calculatedColumnFormula>IF(#REF!="Tamanho Fixo","Informe Posição Inicial"," ")</calculatedColumnFormula>
    </tableColumn>
    <tableColumn id="5" xr3:uid="{00000000-0010-0000-0200-000005000000}" name="Posição Final">
      <calculatedColumnFormula>IF(#REF!="Tamanho Fixo","Informe Posição Final"," ")</calculatedColumnFormula>
    </tableColumn>
    <tableColumn id="6" xr3:uid="{00000000-0010-0000-0200-000006000000}" name="Regra de Geração  ao P&amp;D" dataDxfId="4"/>
    <tableColumn id="9" xr3:uid="{00000000-0010-0000-0200-000009000000}" name="Consultor" dataDxfId="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7935" displayName="Tabela47935" ref="A17:C18" totalsRowShown="0">
  <autoFilter ref="A17:C18" xr:uid="{00000000-0009-0000-0100-000004000000}"/>
  <tableColumns count="3">
    <tableColumn id="1" xr3:uid="{00000000-0010-0000-0300-000001000000}" name="Cliente" dataDxfId="2"/>
    <tableColumn id="2" xr3:uid="{00000000-0010-0000-0300-000002000000}" name="Regra" dataDxfId="1"/>
    <tableColumn id="3" xr3:uid="{00000000-0010-0000-0300-000003000000}" name="Data Solicitaçã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"/>
  <sheetViews>
    <sheetView workbookViewId="0">
      <selection activeCell="B50" sqref="B50"/>
    </sheetView>
  </sheetViews>
  <sheetFormatPr defaultRowHeight="15" x14ac:dyDescent="0.25"/>
  <cols>
    <col min="1" max="1" width="36" bestFit="1" customWidth="1"/>
    <col min="2" max="2" width="41.42578125" bestFit="1" customWidth="1"/>
    <col min="3" max="3" width="36.5703125" customWidth="1"/>
    <col min="4" max="4" width="21.42578125" bestFit="1" customWidth="1"/>
    <col min="5" max="5" width="20.28515625" bestFit="1" customWidth="1"/>
    <col min="6" max="6" width="24.7109375" customWidth="1"/>
  </cols>
  <sheetData>
    <row r="1" spans="1:4" x14ac:dyDescent="0.25">
      <c r="A1" s="11" t="s">
        <v>85</v>
      </c>
      <c r="B1" s="17"/>
      <c r="C1" s="3"/>
    </row>
    <row r="3" spans="1:4" x14ac:dyDescent="0.25">
      <c r="A3" s="11" t="s">
        <v>86</v>
      </c>
      <c r="B3" s="17"/>
      <c r="C3" s="3"/>
    </row>
    <row r="4" spans="1:4" x14ac:dyDescent="0.25">
      <c r="A4" s="1"/>
      <c r="B4" s="16"/>
    </row>
    <row r="5" spans="1:4" x14ac:dyDescent="0.25">
      <c r="A5" s="11" t="s">
        <v>87</v>
      </c>
      <c r="B5" s="17"/>
      <c r="C5" s="3"/>
    </row>
    <row r="6" spans="1:4" x14ac:dyDescent="0.25">
      <c r="A6" s="12"/>
      <c r="B6" s="18"/>
      <c r="C6" s="13"/>
    </row>
    <row r="7" spans="1:4" x14ac:dyDescent="0.25">
      <c r="A7" s="11" t="s">
        <v>10</v>
      </c>
      <c r="B7" s="17"/>
      <c r="C7" s="14"/>
    </row>
    <row r="8" spans="1:4" x14ac:dyDescent="0.25">
      <c r="A8" s="12"/>
      <c r="B8" s="12"/>
      <c r="C8" s="13"/>
    </row>
    <row r="9" spans="1:4" x14ac:dyDescent="0.25">
      <c r="A9" s="11" t="s">
        <v>88</v>
      </c>
      <c r="B9" s="11"/>
      <c r="C9" s="3"/>
    </row>
    <row r="10" spans="1:4" x14ac:dyDescent="0.25">
      <c r="A10" s="1"/>
      <c r="B10" s="1"/>
    </row>
    <row r="11" spans="1:4" x14ac:dyDescent="0.25">
      <c r="A11" s="11" t="s">
        <v>89</v>
      </c>
      <c r="B11" s="35"/>
      <c r="C11" s="35"/>
    </row>
    <row r="12" spans="1:4" x14ac:dyDescent="0.25">
      <c r="A12" s="1"/>
      <c r="B12" s="15"/>
      <c r="C12" s="15"/>
    </row>
    <row r="13" spans="1:4" x14ac:dyDescent="0.25">
      <c r="A13" s="11" t="s">
        <v>90</v>
      </c>
      <c r="B13" s="21" t="s">
        <v>66</v>
      </c>
      <c r="C13" s="21" t="s">
        <v>64</v>
      </c>
    </row>
    <row r="14" spans="1:4" x14ac:dyDescent="0.25">
      <c r="A14" s="12"/>
      <c r="B14" s="21" t="s">
        <v>71</v>
      </c>
      <c r="C14" s="21" t="s">
        <v>63</v>
      </c>
    </row>
    <row r="15" spans="1:4" x14ac:dyDescent="0.25">
      <c r="A15" s="12"/>
      <c r="B15" s="26" t="s">
        <v>67</v>
      </c>
      <c r="C15" s="21" t="s">
        <v>63</v>
      </c>
      <c r="D15" s="3" t="str">
        <f>IF(C15="Sim","Informar regra"," ")</f>
        <v xml:space="preserve"> </v>
      </c>
    </row>
    <row r="16" spans="1:4" x14ac:dyDescent="0.25">
      <c r="A16" s="12"/>
      <c r="B16" s="19"/>
      <c r="C16" s="19"/>
    </row>
    <row r="17" spans="1:6" x14ac:dyDescent="0.25">
      <c r="A17" s="12" t="s">
        <v>68</v>
      </c>
      <c r="B17" s="19" t="s">
        <v>19</v>
      </c>
      <c r="C17" s="19" t="s">
        <v>69</v>
      </c>
    </row>
    <row r="18" spans="1:6" x14ac:dyDescent="0.25">
      <c r="A18" s="12"/>
      <c r="B18" s="22"/>
      <c r="C18" s="23"/>
    </row>
    <row r="19" spans="1:6" x14ac:dyDescent="0.25">
      <c r="A19" s="12"/>
      <c r="B19" s="22"/>
      <c r="C19" s="23"/>
    </row>
    <row r="20" spans="1:6" x14ac:dyDescent="0.25">
      <c r="A20" s="12"/>
      <c r="B20" s="22"/>
      <c r="C20" s="23"/>
    </row>
    <row r="22" spans="1:6" x14ac:dyDescent="0.25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20</v>
      </c>
    </row>
    <row r="23" spans="1:6" x14ac:dyDescent="0.25">
      <c r="C23" s="2"/>
      <c r="D23" t="str">
        <f>IF(AND($B$5= "Tamanho Fixo",Tabela2468[[#This Row],[Tipo de Registro]]&lt;&gt;""),"Informe Posição Inicial"," ")</f>
        <v xml:space="preserve"> </v>
      </c>
      <c r="E23" t="str">
        <f>IF(AND($B$5 = "Tamanho Fixo",Tabela2468[[#This Row],[Tipo de Registro]]&lt;&gt;""),"Informe Posição Final","")</f>
        <v/>
      </c>
    </row>
    <row r="24" spans="1:6" x14ac:dyDescent="0.25">
      <c r="C24" s="2"/>
      <c r="D24" t="str">
        <f>IF(AND($B$5= "Tamanho Fixo",Tabela2468[[#This Row],[Tipo de Registro]]&lt;&gt;""),"Informe Posição Inicial"," ")</f>
        <v xml:space="preserve"> </v>
      </c>
      <c r="E24" t="str">
        <f>IF(AND($B$5 = "Tamanho Fixo",Tabela2468[[#This Row],[Tipo de Registro]]&lt;&gt;""),"Informe Posição Final","")</f>
        <v/>
      </c>
    </row>
    <row r="25" spans="1:6" x14ac:dyDescent="0.25">
      <c r="C25" s="2"/>
      <c r="D25" t="str">
        <f>IF(AND($B$5= "Tamanho Fixo",Tabela2468[[#This Row],[Tipo de Registro]]&lt;&gt;""),"Informe Posição Inicial"," ")</f>
        <v xml:space="preserve"> </v>
      </c>
      <c r="E25" t="str">
        <f>IF(AND($B$5 = "Tamanho Fixo",Tabela2468[[#This Row],[Tipo de Registro]]&lt;&gt;""),"Informe Posição Final","")</f>
        <v/>
      </c>
    </row>
    <row r="26" spans="1:6" x14ac:dyDescent="0.25">
      <c r="C26" s="2"/>
      <c r="D26" t="str">
        <f>IF(AND($B$5= "Tamanho Fixo",Tabela2468[[#This Row],[Tipo de Registro]]&lt;&gt;""),"Informe Posição Inicial"," ")</f>
        <v xml:space="preserve"> </v>
      </c>
      <c r="E26" t="str">
        <f>IF(AND($B$5 = "Tamanho Fixo",Tabela2468[[#This Row],[Tipo de Registro]]&lt;&gt;""),"Informe Posição Final","")</f>
        <v/>
      </c>
    </row>
    <row r="27" spans="1:6" x14ac:dyDescent="0.25">
      <c r="C27" s="2"/>
      <c r="D27" t="str">
        <f>IF(AND($B$5= "Tamanho Fixo",Tabela2468[[#This Row],[Tipo de Registro]]&lt;&gt;""),"Informe Posição Inicial"," ")</f>
        <v xml:space="preserve"> </v>
      </c>
      <c r="E27" t="str">
        <f>IF(AND($B$5 = "Tamanho Fixo",Tabela2468[[#This Row],[Tipo de Registro]]&lt;&gt;""),"Informe Posição Final","")</f>
        <v/>
      </c>
      <c r="F27" s="30"/>
    </row>
    <row r="28" spans="1:6" x14ac:dyDescent="0.25">
      <c r="C28" s="2"/>
      <c r="D28" t="str">
        <f>IF(AND($B$5= "Tamanho Fixo",Tabela2468[[#This Row],[Tipo de Registro]]&lt;&gt;""),"Informe Posição Inicial"," ")</f>
        <v xml:space="preserve"> </v>
      </c>
      <c r="E28" t="str">
        <f>IF(AND($B$5 = "Tamanho Fixo",Tabela2468[[#This Row],[Tipo de Registro]]&lt;&gt;""),"Informe Posição Final","")</f>
        <v/>
      </c>
    </row>
    <row r="29" spans="1:6" x14ac:dyDescent="0.25">
      <c r="C29" s="2"/>
      <c r="D29" t="str">
        <f>IF(AND($B$5= "Tamanho Fixo",Tabela2468[[#This Row],[Tipo de Registro]]&lt;&gt;""),"Informe Posição Inicial"," ")</f>
        <v xml:space="preserve"> </v>
      </c>
      <c r="E29" t="str">
        <f>IF(AND($B$5 = "Tamanho Fixo",Tabela2468[[#This Row],[Tipo de Registro]]&lt;&gt;""),"Informe Posição Final","")</f>
        <v/>
      </c>
    </row>
    <row r="30" spans="1:6" x14ac:dyDescent="0.25">
      <c r="C30" s="2"/>
      <c r="D30" t="str">
        <f>IF(AND($B$5= "Tamanho Fixo",Tabela2468[[#This Row],[Tipo de Registro]]&lt;&gt;""),"Informe Posição Inicial"," ")</f>
        <v xml:space="preserve"> </v>
      </c>
      <c r="E30" t="str">
        <f>IF(AND($B$5 = "Tamanho Fixo",Tabela2468[[#This Row],[Tipo de Registro]]&lt;&gt;""),"Informe Posição Final","")</f>
        <v/>
      </c>
    </row>
    <row r="31" spans="1:6" x14ac:dyDescent="0.25">
      <c r="C31" s="2"/>
      <c r="D31" t="str">
        <f>IF(AND($B$5= "Tamanho Fixo",Tabela2468[[#This Row],[Tipo de Registro]]&lt;&gt;""),"Informe Posição Inicial"," ")</f>
        <v xml:space="preserve"> </v>
      </c>
      <c r="E31" t="str">
        <f>IF(AND($B$5 = "Tamanho Fixo",Tabela2468[[#This Row],[Tipo de Registro]]&lt;&gt;""),"Informe Posição Final","")</f>
        <v/>
      </c>
    </row>
    <row r="32" spans="1:6" x14ac:dyDescent="0.25">
      <c r="C32" s="2"/>
      <c r="D32" t="str">
        <f>IF(AND($B$5= "Tamanho Fixo",Tabela2468[[#This Row],[Tipo de Registro]]&lt;&gt;""),"Informe Posição Inicial"," ")</f>
        <v xml:space="preserve"> </v>
      </c>
      <c r="E32" t="str">
        <f>IF(AND($B$5 = "Tamanho Fixo",Tabela2468[[#This Row],[Tipo de Registro]]&lt;&gt;""),"Informe Posição Final","")</f>
        <v/>
      </c>
    </row>
    <row r="33" spans="1:5" x14ac:dyDescent="0.25">
      <c r="C33" s="2"/>
      <c r="D33" t="str">
        <f>IF(AND($B$5= "Tamanho Fixo",Tabela2468[[#This Row],[Tipo de Registro]]&lt;&gt;""),"Informe Posição Inicial"," ")</f>
        <v xml:space="preserve"> </v>
      </c>
      <c r="E33" t="str">
        <f>IF(AND($B$5 = "Tamanho Fixo",Tabela2468[[#This Row],[Tipo de Registro]]&lt;&gt;""),"Informe Posição Final","")</f>
        <v/>
      </c>
    </row>
    <row r="34" spans="1:5" x14ac:dyDescent="0.25">
      <c r="C34" s="2"/>
      <c r="D34" t="str">
        <f>IF(AND($B$5= "Tamanho Fixo",Tabela2468[[#This Row],[Tipo de Registro]]&lt;&gt;""),"Informe Posição Inicial"," ")</f>
        <v xml:space="preserve"> </v>
      </c>
      <c r="E34" t="str">
        <f>IF(AND($B$5 = "Tamanho Fixo",Tabela2468[[#This Row],[Tipo de Registro]]&lt;&gt;""),"Informe Posição Final","")</f>
        <v/>
      </c>
    </row>
    <row r="35" spans="1:5" x14ac:dyDescent="0.25">
      <c r="C35" s="2"/>
      <c r="D35" t="str">
        <f>IF(AND($B$5= "Tamanho Fixo",Tabela2468[[#This Row],[Tipo de Registro]]&lt;&gt;""),"Informe Posição Inicial"," ")</f>
        <v xml:space="preserve"> </v>
      </c>
      <c r="E35" t="str">
        <f>IF(AND($B$5 = "Tamanho Fixo",Tabela2468[[#This Row],[Tipo de Registro]]&lt;&gt;""),"Informe Posição Final","")</f>
        <v/>
      </c>
    </row>
    <row r="36" spans="1:5" x14ac:dyDescent="0.25">
      <c r="C36" s="2"/>
      <c r="D36" t="str">
        <f>IF(AND($B$5= "Tamanho Fixo",Tabela2468[[#This Row],[Tipo de Registro]]&lt;&gt;""),"Informe Posição Inicial"," ")</f>
        <v xml:space="preserve"> </v>
      </c>
      <c r="E36" t="str">
        <f>IF(AND($B$5 = "Tamanho Fixo",Tabela2468[[#This Row],[Tipo de Registro]]&lt;&gt;""),"Informe Posição Final","")</f>
        <v/>
      </c>
    </row>
    <row r="37" spans="1:5" x14ac:dyDescent="0.25">
      <c r="C37" s="2"/>
      <c r="D37" t="str">
        <f>IF(AND($B$5= "Tamanho Fixo",Tabela2468[[#This Row],[Tipo de Registro]]&lt;&gt;""),"Informe Posição Inicial"," ")</f>
        <v xml:space="preserve"> </v>
      </c>
      <c r="E37" t="str">
        <f>IF(AND($B$5 = "Tamanho Fixo",Tabela2468[[#This Row],[Tipo de Registro]]&lt;&gt;""),"Informe Posição Final","")</f>
        <v/>
      </c>
    </row>
    <row r="38" spans="1:5" x14ac:dyDescent="0.25">
      <c r="C38" s="2"/>
    </row>
    <row r="40" spans="1:5" x14ac:dyDescent="0.25">
      <c r="A40" s="1" t="s">
        <v>92</v>
      </c>
      <c r="B40" s="1"/>
    </row>
    <row r="41" spans="1:5" x14ac:dyDescent="0.25">
      <c r="B41" s="1"/>
    </row>
    <row r="44" spans="1:5" x14ac:dyDescent="0.25">
      <c r="A44" s="16"/>
    </row>
    <row r="46" spans="1:5" x14ac:dyDescent="0.25">
      <c r="A46" s="1" t="s">
        <v>93</v>
      </c>
      <c r="B46" s="1" t="s">
        <v>94</v>
      </c>
    </row>
    <row r="47" spans="1:5" x14ac:dyDescent="0.25">
      <c r="A47" s="28"/>
      <c r="B47" s="28"/>
    </row>
    <row r="48" spans="1:5" x14ac:dyDescent="0.25">
      <c r="A48" s="28"/>
      <c r="B48" s="28"/>
    </row>
    <row r="49" spans="1:2" x14ac:dyDescent="0.25">
      <c r="A49" s="28"/>
      <c r="B49" s="28"/>
    </row>
    <row r="50" spans="1:2" x14ac:dyDescent="0.25">
      <c r="A50" s="28"/>
      <c r="B50" s="28"/>
    </row>
    <row r="51" spans="1:2" x14ac:dyDescent="0.25">
      <c r="A51" s="28" t="s">
        <v>95</v>
      </c>
      <c r="B51" s="28"/>
    </row>
    <row r="52" spans="1:2" x14ac:dyDescent="0.25">
      <c r="A52" s="28" t="s">
        <v>96</v>
      </c>
      <c r="B52" s="28"/>
    </row>
  </sheetData>
  <mergeCells count="1">
    <mergeCell ref="B11:C11"/>
  </mergeCells>
  <conditionalFormatting sqref="C7:C10">
    <cfRule type="expression" dxfId="13" priority="1">
      <formula>#REF!="Informar Regra"</formula>
    </cfRule>
  </conditionalFormatting>
  <dataValidations count="1">
    <dataValidation type="list" allowBlank="1" showInputMessage="1" showErrorMessage="1" sqref="B3:B4" xr:uid="{00000000-0002-0000-0000-000000000000}">
      <formula1>LayoutArqcon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1000000}">
          <x14:formula1>
            <xm:f>Parâmetros!$E$2:$E$18</xm:f>
          </x14:formula1>
          <xm:sqref>B23:B38</xm:sqref>
        </x14:dataValidation>
        <x14:dataValidation type="list" allowBlank="1" showInputMessage="1" showErrorMessage="1" xr:uid="{00000000-0002-0000-0000-000002000000}">
          <x14:formula1>
            <xm:f>Parâmetros!$A$12:$A$13</xm:f>
          </x14:formula1>
          <xm:sqref>C14:C15</xm:sqref>
        </x14:dataValidation>
        <x14:dataValidation type="list" allowBlank="1" showInputMessage="1" showErrorMessage="1" xr:uid="{00000000-0002-0000-0000-000003000000}">
          <x14:formula1>
            <xm:f>Parâmetros!$A$7:$A$10</xm:f>
          </x14:formula1>
          <xm:sqref>A23:A38</xm:sqref>
        </x14:dataValidation>
        <x14:dataValidation type="list" allowBlank="1" showInputMessage="1" showErrorMessage="1" xr:uid="{00000000-0002-0000-0000-000004000000}">
          <x14:formula1>
            <xm:f>'P:\Monica de Cesaro\integração contabil\[Integração Contábil - Softran.xlsx]Parâmetros'!#REF!</xm:f>
          </x14:formula1>
          <xm:sqref>B5:B10</xm:sqref>
        </x14:dataValidation>
        <x14:dataValidation type="list" allowBlank="1" showInputMessage="1" showErrorMessage="1" xr:uid="{00000000-0002-0000-0000-000007000000}">
          <x14:formula1>
            <xm:f>Parâmetros!$C$12:$C$14</xm:f>
          </x14:formula1>
          <xm:sqref>C13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5"/>
  <sheetViews>
    <sheetView tabSelected="1" zoomScale="115" zoomScaleNormal="115" workbookViewId="0">
      <selection activeCell="B2" sqref="B2"/>
    </sheetView>
  </sheetViews>
  <sheetFormatPr defaultRowHeight="15" x14ac:dyDescent="0.25"/>
  <cols>
    <col min="1" max="1" width="35.7109375" bestFit="1" customWidth="1"/>
    <col min="2" max="2" width="36.42578125" bestFit="1" customWidth="1"/>
    <col min="3" max="3" width="24.140625" bestFit="1" customWidth="1"/>
    <col min="4" max="4" width="15.7109375" bestFit="1" customWidth="1"/>
    <col min="5" max="5" width="15" bestFit="1" customWidth="1"/>
    <col min="6" max="6" width="66.7109375" style="32" bestFit="1" customWidth="1"/>
    <col min="7" max="7" width="50.28515625" bestFit="1" customWidth="1"/>
  </cols>
  <sheetData>
    <row r="1" spans="1:4" x14ac:dyDescent="0.25">
      <c r="A1" s="11" t="s">
        <v>85</v>
      </c>
      <c r="B1" s="17" t="s">
        <v>117</v>
      </c>
      <c r="C1" s="3"/>
    </row>
    <row r="3" spans="1:4" x14ac:dyDescent="0.25">
      <c r="A3" s="11" t="s">
        <v>86</v>
      </c>
      <c r="B3" s="17" t="s">
        <v>1</v>
      </c>
      <c r="C3" s="3"/>
    </row>
    <row r="4" spans="1:4" x14ac:dyDescent="0.25">
      <c r="A4" s="1"/>
      <c r="B4" s="16"/>
    </row>
    <row r="5" spans="1:4" x14ac:dyDescent="0.25">
      <c r="A5" s="11" t="s">
        <v>87</v>
      </c>
      <c r="B5" s="17" t="s">
        <v>2</v>
      </c>
      <c r="C5" s="3"/>
    </row>
    <row r="6" spans="1:4" x14ac:dyDescent="0.25">
      <c r="A6" s="12"/>
      <c r="B6" s="18"/>
      <c r="C6" s="13"/>
    </row>
    <row r="7" spans="1:4" x14ac:dyDescent="0.25">
      <c r="A7" s="11" t="s">
        <v>10</v>
      </c>
      <c r="B7" s="17" t="s">
        <v>73</v>
      </c>
      <c r="C7" s="14"/>
    </row>
    <row r="8" spans="1:4" x14ac:dyDescent="0.25">
      <c r="A8" s="12"/>
      <c r="B8" s="12"/>
      <c r="C8" s="13"/>
    </row>
    <row r="9" spans="1:4" x14ac:dyDescent="0.25">
      <c r="A9" s="11" t="s">
        <v>88</v>
      </c>
      <c r="B9" s="11" t="s">
        <v>62</v>
      </c>
      <c r="C9" s="3"/>
    </row>
    <row r="10" spans="1:4" x14ac:dyDescent="0.25">
      <c r="A10" s="1"/>
      <c r="B10" s="1"/>
    </row>
    <row r="11" spans="1:4" x14ac:dyDescent="0.25">
      <c r="A11" s="11" t="s">
        <v>89</v>
      </c>
      <c r="B11" s="35"/>
      <c r="C11" s="35"/>
    </row>
    <row r="12" spans="1:4" x14ac:dyDescent="0.25">
      <c r="A12" s="1"/>
      <c r="B12" s="15"/>
      <c r="C12" s="15"/>
    </row>
    <row r="13" spans="1:4" x14ac:dyDescent="0.25">
      <c r="A13" s="11" t="s">
        <v>90</v>
      </c>
      <c r="B13" s="21" t="s">
        <v>66</v>
      </c>
      <c r="C13" s="21" t="s">
        <v>64</v>
      </c>
    </row>
    <row r="14" spans="1:4" x14ac:dyDescent="0.25">
      <c r="A14" s="12"/>
      <c r="B14" s="21" t="s">
        <v>71</v>
      </c>
      <c r="C14" s="21" t="s">
        <v>63</v>
      </c>
    </row>
    <row r="15" spans="1:4" x14ac:dyDescent="0.25">
      <c r="A15" s="12"/>
      <c r="B15" s="31" t="s">
        <v>67</v>
      </c>
      <c r="C15" s="27" t="s">
        <v>63</v>
      </c>
      <c r="D15" s="3" t="str">
        <f>IF(C15="Sim","Informar regra"," ")</f>
        <v xml:space="preserve"> </v>
      </c>
    </row>
    <row r="16" spans="1:4" x14ac:dyDescent="0.25">
      <c r="A16" s="12"/>
      <c r="B16" s="19"/>
      <c r="C16" s="19"/>
    </row>
    <row r="17" spans="1:7" x14ac:dyDescent="0.25">
      <c r="A17" s="12" t="s">
        <v>68</v>
      </c>
      <c r="B17" s="19" t="s">
        <v>19</v>
      </c>
      <c r="C17" s="19" t="s">
        <v>69</v>
      </c>
    </row>
    <row r="18" spans="1:7" x14ac:dyDescent="0.25">
      <c r="A18" s="34" t="s">
        <v>116</v>
      </c>
      <c r="B18" s="19"/>
      <c r="C18" s="23"/>
    </row>
    <row r="19" spans="1:7" x14ac:dyDescent="0.25">
      <c r="A19" s="12"/>
      <c r="B19" s="19"/>
      <c r="C19" s="23"/>
    </row>
    <row r="21" spans="1:7" x14ac:dyDescent="0.25">
      <c r="A21" t="s">
        <v>14</v>
      </c>
      <c r="B21" t="s">
        <v>15</v>
      </c>
      <c r="C21" t="s">
        <v>111</v>
      </c>
      <c r="D21" t="s">
        <v>17</v>
      </c>
      <c r="E21" t="s">
        <v>18</v>
      </c>
      <c r="F21" s="32" t="s">
        <v>105</v>
      </c>
      <c r="G21" s="32" t="s">
        <v>104</v>
      </c>
    </row>
    <row r="22" spans="1:7" x14ac:dyDescent="0.25">
      <c r="A22" t="s">
        <v>9</v>
      </c>
      <c r="B22" t="s">
        <v>6</v>
      </c>
      <c r="C22" s="33" t="s">
        <v>98</v>
      </c>
      <c r="D22">
        <v>1</v>
      </c>
      <c r="E22">
        <v>3</v>
      </c>
      <c r="F22" s="32" t="s">
        <v>106</v>
      </c>
      <c r="G22" s="32"/>
    </row>
    <row r="23" spans="1:7" x14ac:dyDescent="0.25">
      <c r="A23" t="s">
        <v>9</v>
      </c>
      <c r="B23" t="s">
        <v>6</v>
      </c>
      <c r="C23" s="29" t="s">
        <v>100</v>
      </c>
      <c r="D23">
        <v>4</v>
      </c>
      <c r="E23">
        <v>4</v>
      </c>
      <c r="F23" s="32" t="s">
        <v>107</v>
      </c>
      <c r="G23" s="32"/>
    </row>
    <row r="24" spans="1:7" x14ac:dyDescent="0.25">
      <c r="A24" t="s">
        <v>9</v>
      </c>
      <c r="B24" t="s">
        <v>45</v>
      </c>
      <c r="C24" t="s">
        <v>97</v>
      </c>
      <c r="D24">
        <v>5</v>
      </c>
      <c r="E24">
        <v>12</v>
      </c>
      <c r="F24" s="32" t="s">
        <v>108</v>
      </c>
      <c r="G24" s="32"/>
    </row>
    <row r="25" spans="1:7" x14ac:dyDescent="0.25">
      <c r="A25" t="s">
        <v>9</v>
      </c>
      <c r="C25" s="2" t="s">
        <v>100</v>
      </c>
      <c r="D25">
        <v>13</v>
      </c>
      <c r="E25">
        <v>13</v>
      </c>
      <c r="F25" s="32" t="s">
        <v>109</v>
      </c>
      <c r="G25" s="32"/>
    </row>
    <row r="26" spans="1:7" x14ac:dyDescent="0.25">
      <c r="A26" t="s">
        <v>9</v>
      </c>
      <c r="B26" t="s">
        <v>50</v>
      </c>
      <c r="C26" s="29">
        <v>51101001</v>
      </c>
      <c r="D26">
        <v>14</v>
      </c>
      <c r="E26">
        <v>33</v>
      </c>
      <c r="F26" s="32" t="s">
        <v>112</v>
      </c>
      <c r="G26" s="32"/>
    </row>
    <row r="27" spans="1:7" x14ac:dyDescent="0.25">
      <c r="A27" t="s">
        <v>9</v>
      </c>
      <c r="C27" s="2" t="s">
        <v>100</v>
      </c>
      <c r="D27">
        <v>34</v>
      </c>
      <c r="E27">
        <v>34</v>
      </c>
      <c r="F27" s="32" t="s">
        <v>109</v>
      </c>
      <c r="G27" s="32"/>
    </row>
    <row r="28" spans="1:7" x14ac:dyDescent="0.25">
      <c r="A28" t="s">
        <v>9</v>
      </c>
      <c r="B28" t="s">
        <v>51</v>
      </c>
      <c r="C28" s="29">
        <v>51101001</v>
      </c>
      <c r="D28">
        <v>35</v>
      </c>
      <c r="E28">
        <v>54</v>
      </c>
      <c r="F28" s="32" t="s">
        <v>113</v>
      </c>
      <c r="G28" s="32"/>
    </row>
    <row r="29" spans="1:7" x14ac:dyDescent="0.25">
      <c r="A29" t="s">
        <v>9</v>
      </c>
      <c r="C29" s="2" t="s">
        <v>100</v>
      </c>
      <c r="D29">
        <v>55</v>
      </c>
      <c r="E29">
        <v>55</v>
      </c>
      <c r="F29" s="32" t="s">
        <v>109</v>
      </c>
      <c r="G29" s="32"/>
    </row>
    <row r="30" spans="1:7" ht="30" x14ac:dyDescent="0.25">
      <c r="A30" t="s">
        <v>9</v>
      </c>
      <c r="B30" t="s">
        <v>42</v>
      </c>
      <c r="C30" s="33">
        <v>110101</v>
      </c>
      <c r="D30">
        <v>56</v>
      </c>
      <c r="E30">
        <v>64</v>
      </c>
      <c r="F30" s="32" t="s">
        <v>114</v>
      </c>
      <c r="G30" s="32" t="s">
        <v>110</v>
      </c>
    </row>
    <row r="31" spans="1:7" x14ac:dyDescent="0.25">
      <c r="A31" t="s">
        <v>9</v>
      </c>
      <c r="B31" t="s">
        <v>6</v>
      </c>
      <c r="C31" s="2" t="s">
        <v>100</v>
      </c>
      <c r="D31">
        <v>65</v>
      </c>
      <c r="E31">
        <v>65</v>
      </c>
      <c r="G31" s="32"/>
    </row>
    <row r="32" spans="1:7" ht="30" x14ac:dyDescent="0.25">
      <c r="A32" t="s">
        <v>9</v>
      </c>
      <c r="B32" t="s">
        <v>42</v>
      </c>
      <c r="C32" s="33">
        <v>110101</v>
      </c>
      <c r="D32">
        <v>66</v>
      </c>
      <c r="E32">
        <v>74</v>
      </c>
      <c r="F32" s="32" t="s">
        <v>115</v>
      </c>
      <c r="G32" s="32" t="s">
        <v>110</v>
      </c>
    </row>
    <row r="33" spans="1:7" x14ac:dyDescent="0.25">
      <c r="A33" t="s">
        <v>9</v>
      </c>
      <c r="B33" t="s">
        <v>47</v>
      </c>
      <c r="C33" s="2" t="s">
        <v>99</v>
      </c>
      <c r="D33">
        <v>75</v>
      </c>
      <c r="E33">
        <v>114</v>
      </c>
      <c r="F33" s="32" t="s">
        <v>103</v>
      </c>
      <c r="G33" s="32"/>
    </row>
    <row r="34" spans="1:7" x14ac:dyDescent="0.25">
      <c r="A34" t="s">
        <v>9</v>
      </c>
      <c r="C34" s="2" t="s">
        <v>100</v>
      </c>
      <c r="D34">
        <v>115</v>
      </c>
      <c r="E34">
        <v>115</v>
      </c>
      <c r="F34" s="32" t="s">
        <v>100</v>
      </c>
      <c r="G34" s="32"/>
    </row>
    <row r="35" spans="1:7" x14ac:dyDescent="0.25">
      <c r="A35" t="s">
        <v>9</v>
      </c>
      <c r="B35" t="s">
        <v>53</v>
      </c>
      <c r="C35" s="28" t="s">
        <v>101</v>
      </c>
      <c r="D35">
        <v>116</v>
      </c>
      <c r="E35">
        <v>124</v>
      </c>
      <c r="F35" s="32" t="s">
        <v>102</v>
      </c>
      <c r="G35" s="32"/>
    </row>
    <row r="36" spans="1:7" x14ac:dyDescent="0.25">
      <c r="C36" s="2"/>
      <c r="G36" s="32"/>
    </row>
    <row r="37" spans="1:7" x14ac:dyDescent="0.25">
      <c r="F37"/>
    </row>
    <row r="38" spans="1:7" x14ac:dyDescent="0.25">
      <c r="C38" s="2" t="str">
        <f>IF(Tabela246824[[#This Row],[Informação]]="Valor FIXO","Informe valor"," ")</f>
        <v xml:space="preserve"> </v>
      </c>
      <c r="G38" s="32"/>
    </row>
    <row r="39" spans="1:7" x14ac:dyDescent="0.25">
      <c r="C39" s="2" t="str">
        <f>IF(Tabela246824[[#This Row],[Informação]]="Valor FIXO","Informe valor"," ")</f>
        <v xml:space="preserve"> </v>
      </c>
      <c r="G39" s="32"/>
    </row>
    <row r="40" spans="1:7" x14ac:dyDescent="0.25">
      <c r="C40" s="2"/>
      <c r="G40" s="32"/>
    </row>
    <row r="41" spans="1:7" x14ac:dyDescent="0.25">
      <c r="C41" s="2"/>
      <c r="G41" s="32"/>
    </row>
    <row r="42" spans="1:7" x14ac:dyDescent="0.25">
      <c r="C42" s="2"/>
    </row>
    <row r="46" spans="1:7" x14ac:dyDescent="0.25">
      <c r="A46" s="1" t="s">
        <v>92</v>
      </c>
      <c r="B46" s="1"/>
    </row>
    <row r="47" spans="1:7" x14ac:dyDescent="0.25">
      <c r="B47" s="1"/>
    </row>
    <row r="49" spans="1:2" x14ac:dyDescent="0.25">
      <c r="A49" s="1" t="s">
        <v>93</v>
      </c>
      <c r="B49" s="1" t="s">
        <v>94</v>
      </c>
    </row>
    <row r="50" spans="1:2" x14ac:dyDescent="0.25">
      <c r="A50" s="28"/>
      <c r="B50" s="28"/>
    </row>
    <row r="51" spans="1:2" x14ac:dyDescent="0.25">
      <c r="A51" s="28"/>
      <c r="B51" s="28"/>
    </row>
    <row r="52" spans="1:2" x14ac:dyDescent="0.25">
      <c r="A52" s="28"/>
      <c r="B52" s="28"/>
    </row>
    <row r="53" spans="1:2" x14ac:dyDescent="0.25">
      <c r="A53" s="28"/>
      <c r="B53" s="28"/>
    </row>
    <row r="54" spans="1:2" x14ac:dyDescent="0.25">
      <c r="A54" s="28"/>
      <c r="B54" s="28"/>
    </row>
    <row r="55" spans="1:2" x14ac:dyDescent="0.25">
      <c r="A55" s="28"/>
      <c r="B55" s="28"/>
    </row>
  </sheetData>
  <mergeCells count="1">
    <mergeCell ref="B11:C11"/>
  </mergeCells>
  <conditionalFormatting sqref="C7:C10">
    <cfRule type="expression" dxfId="7" priority="1">
      <formula>#REF!="Informar Regra"</formula>
    </cfRule>
  </conditionalFormatting>
  <dataValidations count="1">
    <dataValidation type="list" allowBlank="1" showInputMessage="1" showErrorMessage="1" sqref="B3:B4" xr:uid="{00000000-0002-0000-0100-000000000000}">
      <formula1>LayoutArqcon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100-000001000000}">
          <x14:formula1>
            <xm:f>Parâmetros!$C$7:$C$10</xm:f>
          </x14:formula1>
          <xm:sqref>B7</xm:sqref>
        </x14:dataValidation>
        <x14:dataValidation type="list" allowBlank="1" showInputMessage="1" showErrorMessage="1" xr:uid="{00000000-0002-0000-0100-000002000000}">
          <x14:formula1>
            <xm:f>Parâmetros!$C$12:$C$14</xm:f>
          </x14:formula1>
          <xm:sqref>C13</xm:sqref>
        </x14:dataValidation>
        <x14:dataValidation type="list" allowBlank="1" showInputMessage="1" showErrorMessage="1" xr:uid="{00000000-0002-0000-0100-000003000000}">
          <x14:formula1>
            <xm:f>'P:\Monica de Cesaro\integração contabil\[Integração Contábil - TOTVS - Protheus.xlsx]Parâmetros'!#REF!</xm:f>
          </x14:formula1>
          <xm:sqref>B8 B6 B10</xm:sqref>
        </x14:dataValidation>
        <x14:dataValidation type="list" allowBlank="1" showInputMessage="1" showErrorMessage="1" xr:uid="{00000000-0002-0000-0100-000004000000}">
          <x14:formula1>
            <xm:f>Parâmetros!$C$2:$C$5</xm:f>
          </x14:formula1>
          <xm:sqref>B5</xm:sqref>
        </x14:dataValidation>
        <x14:dataValidation type="list" allowBlank="1" showInputMessage="1" showErrorMessage="1" xr:uid="{00000000-0002-0000-0100-000005000000}">
          <x14:formula1>
            <xm:f>Parâmetros!$A$12:$A$13</xm:f>
          </x14:formula1>
          <xm:sqref>C14:C15 B9</xm:sqref>
        </x14:dataValidation>
        <x14:dataValidation type="list" allowBlank="1" showInputMessage="1" showErrorMessage="1" xr:uid="{00000000-0002-0000-0100-000006000000}">
          <x14:formula1>
            <xm:f>Parâmetros!$E$2:$E$18</xm:f>
          </x14:formula1>
          <xm:sqref>B22:B45</xm:sqref>
        </x14:dataValidation>
        <x14:dataValidation type="list" allowBlank="1" showInputMessage="1" showErrorMessage="1" xr:uid="{00000000-0002-0000-0100-000007000000}">
          <x14:formula1>
            <xm:f>Parâmetros!$A$7:$A$10</xm:f>
          </x14:formula1>
          <xm:sqref>A22:A45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2"/>
  <dimension ref="A1:G18"/>
  <sheetViews>
    <sheetView workbookViewId="0">
      <selection activeCell="E14" sqref="E14"/>
    </sheetView>
  </sheetViews>
  <sheetFormatPr defaultRowHeight="15" x14ac:dyDescent="0.25"/>
  <cols>
    <col min="3" max="3" width="24.7109375" bestFit="1" customWidth="1"/>
    <col min="5" max="5" width="50" bestFit="1" customWidth="1"/>
    <col min="6" max="6" width="17.5703125" bestFit="1" customWidth="1"/>
    <col min="7" max="7" width="20.5703125" bestFit="1" customWidth="1"/>
  </cols>
  <sheetData>
    <row r="1" spans="1:7" x14ac:dyDescent="0.25">
      <c r="E1" s="8"/>
      <c r="F1" s="8" t="s">
        <v>0</v>
      </c>
      <c r="G1" s="8" t="s">
        <v>1</v>
      </c>
    </row>
    <row r="2" spans="1:7" x14ac:dyDescent="0.25">
      <c r="A2" s="4" t="s">
        <v>0</v>
      </c>
      <c r="C2" s="6" t="s">
        <v>2</v>
      </c>
      <c r="E2" s="8" t="s">
        <v>22</v>
      </c>
      <c r="F2" s="8" t="s">
        <v>21</v>
      </c>
      <c r="G2" s="8" t="s">
        <v>21</v>
      </c>
    </row>
    <row r="3" spans="1:7" x14ac:dyDescent="0.25">
      <c r="A3" s="4" t="s">
        <v>1</v>
      </c>
      <c r="C3" s="6" t="s">
        <v>3</v>
      </c>
      <c r="E3" s="8" t="s">
        <v>23</v>
      </c>
      <c r="F3" s="8" t="s">
        <v>32</v>
      </c>
      <c r="G3" s="8" t="s">
        <v>24</v>
      </c>
    </row>
    <row r="4" spans="1:7" x14ac:dyDescent="0.25">
      <c r="C4" s="6" t="s">
        <v>4</v>
      </c>
      <c r="E4" s="8" t="s">
        <v>41</v>
      </c>
      <c r="F4" s="8" t="s">
        <v>34</v>
      </c>
      <c r="G4" s="8" t="s">
        <v>33</v>
      </c>
    </row>
    <row r="5" spans="1:7" x14ac:dyDescent="0.25">
      <c r="C5" s="6" t="s">
        <v>5</v>
      </c>
      <c r="E5" s="8" t="s">
        <v>42</v>
      </c>
      <c r="F5" s="8" t="s">
        <v>35</v>
      </c>
      <c r="G5" s="8" t="s">
        <v>25</v>
      </c>
    </row>
    <row r="6" spans="1:7" x14ac:dyDescent="0.25">
      <c r="E6" s="8" t="s">
        <v>45</v>
      </c>
      <c r="F6" s="8" t="s">
        <v>43</v>
      </c>
      <c r="G6" s="8" t="s">
        <v>44</v>
      </c>
    </row>
    <row r="7" spans="1:7" x14ac:dyDescent="0.25">
      <c r="A7" s="5" t="s">
        <v>7</v>
      </c>
      <c r="C7" s="7" t="s">
        <v>11</v>
      </c>
      <c r="E7" s="8" t="s">
        <v>46</v>
      </c>
      <c r="F7" s="8" t="s">
        <v>36</v>
      </c>
      <c r="G7" s="8" t="s">
        <v>26</v>
      </c>
    </row>
    <row r="8" spans="1:7" x14ac:dyDescent="0.25">
      <c r="A8" s="5" t="s">
        <v>8</v>
      </c>
      <c r="C8" s="7" t="s">
        <v>12</v>
      </c>
      <c r="E8" s="8" t="s">
        <v>47</v>
      </c>
      <c r="F8" s="8" t="s">
        <v>37</v>
      </c>
      <c r="G8" s="8" t="s">
        <v>27</v>
      </c>
    </row>
    <row r="9" spans="1:7" x14ac:dyDescent="0.25">
      <c r="A9" s="5" t="s">
        <v>9</v>
      </c>
      <c r="C9" s="7" t="s">
        <v>73</v>
      </c>
      <c r="E9" s="8" t="s">
        <v>50</v>
      </c>
      <c r="F9" s="8" t="s">
        <v>48</v>
      </c>
      <c r="G9" s="8" t="s">
        <v>28</v>
      </c>
    </row>
    <row r="10" spans="1:7" x14ac:dyDescent="0.25">
      <c r="A10" s="10" t="s">
        <v>72</v>
      </c>
      <c r="C10" s="7" t="s">
        <v>13</v>
      </c>
      <c r="E10" s="8" t="s">
        <v>51</v>
      </c>
      <c r="F10" s="8" t="s">
        <v>38</v>
      </c>
      <c r="G10" s="8" t="s">
        <v>29</v>
      </c>
    </row>
    <row r="11" spans="1:7" x14ac:dyDescent="0.25">
      <c r="E11" s="8" t="s">
        <v>49</v>
      </c>
      <c r="F11" s="8" t="s">
        <v>39</v>
      </c>
      <c r="G11" s="8" t="s">
        <v>30</v>
      </c>
    </row>
    <row r="12" spans="1:7" x14ac:dyDescent="0.25">
      <c r="A12" s="5" t="s">
        <v>62</v>
      </c>
      <c r="C12" s="20" t="s">
        <v>64</v>
      </c>
      <c r="E12" s="8" t="s">
        <v>52</v>
      </c>
      <c r="F12" s="9">
        <v>118</v>
      </c>
      <c r="G12" s="9">
        <v>129</v>
      </c>
    </row>
    <row r="13" spans="1:7" x14ac:dyDescent="0.25">
      <c r="A13" s="5" t="s">
        <v>63</v>
      </c>
      <c r="C13" s="20" t="s">
        <v>91</v>
      </c>
      <c r="E13" s="8" t="s">
        <v>53</v>
      </c>
      <c r="F13" s="8" t="s">
        <v>40</v>
      </c>
      <c r="G13" s="8" t="s">
        <v>31</v>
      </c>
    </row>
    <row r="14" spans="1:7" x14ac:dyDescent="0.25">
      <c r="C14" s="20" t="s">
        <v>65</v>
      </c>
      <c r="E14" s="8" t="s">
        <v>54</v>
      </c>
      <c r="F14" s="9">
        <v>134</v>
      </c>
      <c r="G14" s="9">
        <v>76</v>
      </c>
    </row>
    <row r="15" spans="1:7" x14ac:dyDescent="0.25">
      <c r="E15" s="8" t="s">
        <v>55</v>
      </c>
      <c r="F15" s="8" t="s">
        <v>56</v>
      </c>
      <c r="G15" s="8" t="s">
        <v>57</v>
      </c>
    </row>
    <row r="16" spans="1:7" x14ac:dyDescent="0.25">
      <c r="E16" s="8" t="s">
        <v>60</v>
      </c>
      <c r="F16" s="9" t="s">
        <v>58</v>
      </c>
      <c r="G16" s="9" t="s">
        <v>59</v>
      </c>
    </row>
    <row r="17" spans="5:7" x14ac:dyDescent="0.25">
      <c r="E17" s="24" t="s">
        <v>70</v>
      </c>
      <c r="F17" s="9"/>
      <c r="G17" s="9"/>
    </row>
    <row r="18" spans="5:7" x14ac:dyDescent="0.25">
      <c r="E18" s="8" t="s">
        <v>6</v>
      </c>
      <c r="F18" s="8"/>
      <c r="G18" s="8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"/>
  <sheetViews>
    <sheetView workbookViewId="0">
      <selection activeCell="A10" sqref="A10"/>
    </sheetView>
  </sheetViews>
  <sheetFormatPr defaultRowHeight="15" x14ac:dyDescent="0.25"/>
  <cols>
    <col min="1" max="1" width="34.28515625" bestFit="1" customWidth="1"/>
    <col min="2" max="2" width="22" bestFit="1" customWidth="1"/>
    <col min="3" max="3" width="13.5703125" bestFit="1" customWidth="1"/>
    <col min="4" max="4" width="62.5703125" bestFit="1" customWidth="1"/>
    <col min="5" max="5" width="7.5703125" bestFit="1" customWidth="1"/>
    <col min="6" max="6" width="16.85546875" bestFit="1" customWidth="1"/>
    <col min="7" max="7" width="6.7109375" bestFit="1" customWidth="1"/>
    <col min="8" max="8" width="5.42578125" bestFit="1" customWidth="1"/>
  </cols>
  <sheetData>
    <row r="1" spans="1:8" x14ac:dyDescent="0.25">
      <c r="A1" t="s">
        <v>74</v>
      </c>
      <c r="B1" t="s">
        <v>75</v>
      </c>
      <c r="C1" t="s">
        <v>61</v>
      </c>
      <c r="D1" t="s">
        <v>76</v>
      </c>
      <c r="E1" t="s">
        <v>77</v>
      </c>
      <c r="F1" t="s">
        <v>78</v>
      </c>
      <c r="G1" t="s">
        <v>79</v>
      </c>
      <c r="H1" t="s">
        <v>80</v>
      </c>
    </row>
    <row r="2" spans="1:8" x14ac:dyDescent="0.25">
      <c r="A2" t="s">
        <v>63</v>
      </c>
      <c r="B2" t="s">
        <v>63</v>
      </c>
      <c r="C2" t="s">
        <v>62</v>
      </c>
      <c r="D2" t="s">
        <v>81</v>
      </c>
      <c r="E2">
        <v>4</v>
      </c>
      <c r="F2">
        <v>16</v>
      </c>
      <c r="G2">
        <v>4</v>
      </c>
      <c r="H2">
        <f t="shared" ref="H2:H9" si="0">SUM(E2:G2)</f>
        <v>24</v>
      </c>
    </row>
    <row r="3" spans="1:8" x14ac:dyDescent="0.25">
      <c r="A3" s="25" t="s">
        <v>63</v>
      </c>
      <c r="B3" s="25" t="s">
        <v>63</v>
      </c>
      <c r="C3" s="25" t="s">
        <v>63</v>
      </c>
      <c r="D3" s="25" t="s">
        <v>81</v>
      </c>
      <c r="E3" s="25">
        <v>4</v>
      </c>
      <c r="F3" s="25">
        <v>28</v>
      </c>
      <c r="G3" s="25">
        <v>4</v>
      </c>
      <c r="H3" s="25">
        <f t="shared" si="0"/>
        <v>36</v>
      </c>
    </row>
    <row r="4" spans="1:8" x14ac:dyDescent="0.25">
      <c r="A4" t="s">
        <v>63</v>
      </c>
      <c r="B4" t="s">
        <v>63</v>
      </c>
      <c r="C4" t="s">
        <v>62</v>
      </c>
      <c r="D4" t="s">
        <v>82</v>
      </c>
      <c r="E4">
        <v>4</v>
      </c>
      <c r="F4">
        <v>20</v>
      </c>
      <c r="G4">
        <v>4</v>
      </c>
      <c r="H4">
        <f t="shared" si="0"/>
        <v>28</v>
      </c>
    </row>
    <row r="5" spans="1:8" x14ac:dyDescent="0.25">
      <c r="A5" t="s">
        <v>63</v>
      </c>
      <c r="B5" t="s">
        <v>63</v>
      </c>
      <c r="C5" t="s">
        <v>63</v>
      </c>
      <c r="D5" t="s">
        <v>82</v>
      </c>
      <c r="E5">
        <v>4</v>
      </c>
      <c r="F5">
        <v>32</v>
      </c>
      <c r="G5">
        <v>4</v>
      </c>
      <c r="H5">
        <f t="shared" si="0"/>
        <v>40</v>
      </c>
    </row>
    <row r="6" spans="1:8" x14ac:dyDescent="0.25">
      <c r="A6" t="s">
        <v>63</v>
      </c>
      <c r="B6" t="s">
        <v>62</v>
      </c>
      <c r="C6" t="s">
        <v>62</v>
      </c>
      <c r="D6" t="s">
        <v>81</v>
      </c>
      <c r="E6">
        <v>4</v>
      </c>
      <c r="F6">
        <v>20</v>
      </c>
      <c r="G6">
        <v>4</v>
      </c>
      <c r="H6">
        <f t="shared" si="0"/>
        <v>28</v>
      </c>
    </row>
    <row r="7" spans="1:8" x14ac:dyDescent="0.25">
      <c r="A7" t="s">
        <v>63</v>
      </c>
      <c r="B7" t="s">
        <v>62</v>
      </c>
      <c r="C7" t="s">
        <v>63</v>
      </c>
      <c r="D7" t="s">
        <v>81</v>
      </c>
      <c r="E7">
        <v>4</v>
      </c>
      <c r="F7">
        <v>32</v>
      </c>
      <c r="G7">
        <v>4</v>
      </c>
      <c r="H7">
        <f t="shared" si="0"/>
        <v>40</v>
      </c>
    </row>
    <row r="8" spans="1:8" x14ac:dyDescent="0.25">
      <c r="A8" t="s">
        <v>63</v>
      </c>
      <c r="B8" t="s">
        <v>62</v>
      </c>
      <c r="C8" t="s">
        <v>62</v>
      </c>
      <c r="D8" t="s">
        <v>82</v>
      </c>
      <c r="E8">
        <v>4</v>
      </c>
      <c r="F8">
        <v>24</v>
      </c>
      <c r="G8">
        <v>4</v>
      </c>
      <c r="H8">
        <f t="shared" si="0"/>
        <v>32</v>
      </c>
    </row>
    <row r="9" spans="1:8" x14ac:dyDescent="0.25">
      <c r="A9" t="s">
        <v>63</v>
      </c>
      <c r="B9" t="s">
        <v>62</v>
      </c>
      <c r="C9" t="s">
        <v>63</v>
      </c>
      <c r="D9" t="s">
        <v>82</v>
      </c>
      <c r="E9">
        <v>4</v>
      </c>
      <c r="F9">
        <v>36</v>
      </c>
      <c r="G9">
        <v>4</v>
      </c>
      <c r="H9">
        <f t="shared" si="0"/>
        <v>44</v>
      </c>
    </row>
    <row r="10" spans="1:8" x14ac:dyDescent="0.25">
      <c r="A10" t="s">
        <v>62</v>
      </c>
      <c r="B10" s="36" t="s">
        <v>83</v>
      </c>
      <c r="C10" s="36"/>
      <c r="D10" s="36"/>
      <c r="E10" s="36"/>
      <c r="F10" s="36"/>
      <c r="G10" s="36"/>
      <c r="H10" s="36"/>
    </row>
    <row r="12" spans="1:8" x14ac:dyDescent="0.25">
      <c r="A12" t="s">
        <v>84</v>
      </c>
    </row>
  </sheetData>
  <mergeCells count="1">
    <mergeCell ref="B10:H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TOTVS Protheus- vazia</vt:lpstr>
      <vt:lpstr>Protheus</vt:lpstr>
      <vt:lpstr>Parâmetros</vt:lpstr>
      <vt:lpstr>Orçamentos para Novos Layouts</vt:lpstr>
      <vt:lpstr>LayoutArqcon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Márcio Bertussi</dc:creator>
  <cp:lastModifiedBy>Gustavo Pozzer da Silva</cp:lastModifiedBy>
  <dcterms:created xsi:type="dcterms:W3CDTF">2018-01-30T12:29:16Z</dcterms:created>
  <dcterms:modified xsi:type="dcterms:W3CDTF">2021-01-06T12:51:29Z</dcterms:modified>
</cp:coreProperties>
</file>